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COME STMT" sheetId="1" r:id="rId1"/>
    <sheet name="BALANCE SHEET" sheetId="2" r:id="rId2"/>
    <sheet name="CASH FLOW" sheetId="3" r:id="rId3"/>
    <sheet name="EQUITY" sheetId="4" r:id="rId4"/>
  </sheets>
  <definedNames>
    <definedName name="_xlnm.Print_Area" localSheetId="1">'BALANCE SHEET'!$A$1:$D$91</definedName>
    <definedName name="_xlnm.Print_Area" localSheetId="2">'CASH FLOW'!$A$1:$D$51</definedName>
    <definedName name="_xlnm.Print_Area" localSheetId="3">'EQUITY'!$A$1:$R$80</definedName>
    <definedName name="_xlnm.Print_Area" localSheetId="0">'INCOME STMT'!$A$1:$H$46</definedName>
    <definedName name="BuiltIn_Print_Area">'CASH FLOW'!$1:$1</definedName>
    <definedName name="Excel_BuiltIn_Print_Area_1_1">'INCOME STMT'!$A$1:$H$47</definedName>
    <definedName name="Excel_BuiltIn_Print_Area_2_1">'BALANCE SHEET'!$A$1:$D$35,'BALANCE SHEET'!$A$55:$D$91</definedName>
    <definedName name="Excel_BuiltIn_Print_Area_2_1_1">'BALANCE SHEET'!$A$1:$D$92</definedName>
    <definedName name="Excel_BuiltIn_Print_Area_2_1_11">'BALANCE SHEET'!$A$1:$D$34,'BALANCE SHEET'!$A$35:$D$90</definedName>
    <definedName name="Excel_BuiltIn_Print_Area_2_1_1_1">'BALANCE SHEET'!$A$1:$D$65,'BALANCE SHEET'!$A$66:$D$86</definedName>
    <definedName name="Excel_BuiltIn_Print_Area_2_1_1_1_1">'BALANCE SHEET'!$A$1:$D$69,'BALANCE SHEET'!$A$70:$D$91</definedName>
    <definedName name="Excel_BuiltIn_Print_Area_2_1_1_1_1_1">'BALANCE SHEET'!$A$1:$D$70,'BALANCE SHEET'!$A$71:$D$92</definedName>
    <definedName name="Excel_BuiltIn_Print_Area_2_1_1_1_1_1_1">'BALANCE SHEET'!$A$1:$D$88</definedName>
    <definedName name="Excel_BuiltIn_Print_Area_2_1_1_1_1_1_1_1">'BALANCE SHEET'!$A$1:$D$92</definedName>
    <definedName name="Excel_BuiltIn_Print_Area_3_1">'CASH FLOW'!$A$1:$D$47</definedName>
    <definedName name="Excel_BuiltIn_Print_Area_3_1_1">'CASH FLOW'!$A$1:$D$50</definedName>
    <definedName name="Excel_BuiltIn_Print_Area_3_1_11">'CASH FLOW'!$A$1:$D$50</definedName>
    <definedName name="Excel_BuiltIn_Print_Area_3_1_1_1">'CASH FLOW'!$A$1:$D$50</definedName>
    <definedName name="Excel_BuiltIn_Print_Area_3_1_1_11">'CASH FLOW'!$A$1:$D$50</definedName>
    <definedName name="Excel_BuiltIn_Print_Area_3_1_1_1_1">'CASH FLOW'!$A$1:$D$49</definedName>
    <definedName name="Excel_BuiltIn_Print_Area_4_1">'EQUITY'!$A$1:$P$80</definedName>
    <definedName name="Excel_BuiltIn_Print_Area_4_11">'EQUITY'!$A$1:$P$43</definedName>
    <definedName name="Excel_BuiltIn_Print_Area_4_1_1">'EQUITY'!$A$1:$P$45</definedName>
    <definedName name="Excel_BuiltIn_Print_Area_4_1_11">'EQUITY'!$A$1:$P$48</definedName>
    <definedName name="Excel_BuiltIn_Print_Area_4_1_1_1">'EQUITY'!$A$1:$P$45</definedName>
    <definedName name="Excel_BuiltIn_Print_Area_4_1_1_11">'EQUITY'!$A$1:$P$46</definedName>
    <definedName name="Excel_BuiltIn_Print_Area_4_1_1_1_1">'EQUITY'!$A$1:$O$46</definedName>
  </definedNames>
  <calcPr fullCalcOnLoad="1"/>
</workbook>
</file>

<file path=xl/sharedStrings.xml><?xml version="1.0" encoding="utf-8"?>
<sst xmlns="http://schemas.openxmlformats.org/spreadsheetml/2006/main" count="204" uniqueCount="134">
  <si>
    <t>DELLOYD VENTURES BERHAD</t>
  </si>
  <si>
    <t>Interim financial report on consolidated results for the financial quarter ended 31 March 2008</t>
  </si>
  <si>
    <t>(The figures have not been audited)</t>
  </si>
  <si>
    <t>CONDENSED CONSOLIDATED INCOME STATEMENT</t>
  </si>
  <si>
    <t>Individual Quarter</t>
  </si>
  <si>
    <t>Cummulative Quarter</t>
  </si>
  <si>
    <t>3 months</t>
  </si>
  <si>
    <t>Current</t>
  </si>
  <si>
    <t>Comparative</t>
  </si>
  <si>
    <t>Cumulative</t>
  </si>
  <si>
    <t>Quarter Ended</t>
  </si>
  <si>
    <t>Todate</t>
  </si>
  <si>
    <t xml:space="preserve"> </t>
  </si>
  <si>
    <t>31.03.2008</t>
  </si>
  <si>
    <t>31.03.2007</t>
  </si>
  <si>
    <t>RM'000</t>
  </si>
  <si>
    <t>Revenue</t>
  </si>
  <si>
    <t>Operating Expenses</t>
  </si>
  <si>
    <t>Other Operating Income</t>
  </si>
  <si>
    <t>Profit from Operations</t>
  </si>
  <si>
    <t>Finance Costs</t>
  </si>
  <si>
    <t>Other Investment Income</t>
  </si>
  <si>
    <t>Share of Profit Less Losses of Associated Companies</t>
  </si>
  <si>
    <t>Profit Before Taxation</t>
  </si>
  <si>
    <t>Taxation</t>
  </si>
  <si>
    <t>Profit / (Loss) After Taxation</t>
  </si>
  <si>
    <t>Attributable to:</t>
  </si>
  <si>
    <t>Equity Holders of the Parent</t>
  </si>
  <si>
    <t>Minority Interests</t>
  </si>
  <si>
    <t>Earnings Per Share</t>
  </si>
  <si>
    <t>- Basic (sen)</t>
  </si>
  <si>
    <t>- Diluted (sen)</t>
  </si>
  <si>
    <t>N/A</t>
  </si>
  <si>
    <t xml:space="preserve">(The Condensed Consolidated Income Statements should be read in conjunction with the Annual Financial Report </t>
  </si>
  <si>
    <t>for the year ended 31 December 2007)</t>
  </si>
  <si>
    <t>CONDENSED CONSOLIDATED BALANCE SHEETS</t>
  </si>
  <si>
    <t>UNAUDITED</t>
  </si>
  <si>
    <t>AUDITED</t>
  </si>
  <si>
    <t>AS AT</t>
  </si>
  <si>
    <t>31.12.2007</t>
  </si>
  <si>
    <t>ASSETS</t>
  </si>
  <si>
    <t>Non – current assets</t>
  </si>
  <si>
    <t>Property, plant &amp; equipment</t>
  </si>
  <si>
    <t>Plantation development expenditure</t>
  </si>
  <si>
    <t>Investment properties</t>
  </si>
  <si>
    <t>Prepaid land lease payments</t>
  </si>
  <si>
    <t>Investments in associated companies</t>
  </si>
  <si>
    <t>Other investments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</si>
  <si>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</si>
  <si>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</si>
  <si>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</si>
  <si>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</si>
  <si>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</si>
  <si>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</si>
  <si>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</si>
  <si>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</si>
  <si>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</si>
  <si>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</si>
  <si>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</si>
  <si>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</si>
  <si>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</si>
  <si>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</si>
  <si>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</si>
  <si>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</si>
  <si>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Treasury shares, at cost</t>
  </si>
  <si>
    <t xml:space="preserve">Total Equity </t>
  </si>
  <si>
    <t>Non – current liabilities</t>
  </si>
  <si>
    <t>Borrowings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</si>
  <si>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</si>
  <si>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</si>
  <si>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</si>
  <si>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</si>
  <si>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</si>
  <si>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</si>
  <si>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>Net assets per share attributable to ordinary</t>
  </si>
  <si>
    <t>equity holders of the parent (RM)</t>
  </si>
  <si>
    <t xml:space="preserve">(The Condensed Consolidated Balance Sheets should be read in conjunction with the Annual </t>
  </si>
  <si>
    <t>Financial Report for the year ended 31 December 2007)</t>
  </si>
  <si>
    <t>CONDENSED CONSOLIDATED CASH FLOW STATEMENT</t>
  </si>
  <si>
    <t>3 MONTHS</t>
  </si>
  <si>
    <t>ENDED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</si>
  <si>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</si>
  <si>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</si>
  <si>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</si>
  <si>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</si>
  <si>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</si>
  <si>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operating activities</t>
  </si>
  <si>
    <t>CASH FLOWS FROM INVESTING ACTIVITIES</t>
  </si>
  <si>
    <t>Purchase of property, plant and equipment</t>
  </si>
  <si>
    <t>Investment in unquoted shares</t>
  </si>
  <si>
    <t>Proceeds from disposal of property, plant and equipment</t>
  </si>
  <si>
    <t>Rental income</t>
  </si>
  <si>
    <t>Interest income</t>
  </si>
  <si>
    <t>Net cash inflow / (outflow) for investing activities</t>
  </si>
  <si>
    <t>CASH FLOWS FROM FINANCING ACTIVITIES</t>
  </si>
  <si>
    <t>Repayment of borrowings</t>
  </si>
  <si>
    <t>Interest paid</t>
  </si>
  <si>
    <t>Net cash (outflow) / inflow from financing activities</t>
  </si>
  <si>
    <t>Net change in cash and cash equivalents</t>
  </si>
  <si>
    <t>Cash and cash equivalents as at 1 January 2008 / 1 January 2007</t>
  </si>
  <si>
    <t>Cash and cash equivalents as at 31 March 2008 / 31 March 2007</t>
  </si>
  <si>
    <t>Note 1  :   For the purpose of the condensed consolidated</t>
  </si>
  <si>
    <t xml:space="preserve">                cash flow statement, cash and cash equivalents </t>
  </si>
  <si>
    <t xml:space="preserve">                comprises the following :</t>
  </si>
  <si>
    <t xml:space="preserve">                                                </t>
  </si>
  <si>
    <t xml:space="preserve">                Cash and bank balances</t>
  </si>
  <si>
    <t>(The Condensed Consolidated Cash Flow Statement should be read in conjunction with the Annual</t>
  </si>
  <si>
    <t>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</si>
  <si>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</si>
  <si>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</si>
  <si>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</si>
  <si>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</si>
  <si>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</si>
  <si>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</si>
  <si>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</si>
  <si>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</si>
  <si>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Retained</t>
  </si>
  <si>
    <t xml:space="preserve">Treasury </t>
  </si>
  <si>
    <t>Capital</t>
  </si>
  <si>
    <t>Premium</t>
  </si>
  <si>
    <t>Reserves</t>
  </si>
  <si>
    <t>Profits</t>
  </si>
  <si>
    <t>Shares</t>
  </si>
  <si>
    <t>3 months period ended 31 March 2008</t>
  </si>
  <si>
    <t>Balance as at 1 January 2008</t>
  </si>
  <si>
    <t>Currency translation difference</t>
  </si>
  <si>
    <t>Net profit for the period</t>
  </si>
  <si>
    <t>Balance as at 31 March 2008</t>
  </si>
  <si>
    <t>NB: For the financial year ended 31 December 2007, the Board has proposed a final dividend of 6% less tax at 26% per ordinary share.</t>
  </si>
  <si>
    <t>3 months period ended 31 March 2007</t>
  </si>
  <si>
    <t>Balance as at 1 January 2007</t>
  </si>
  <si>
    <t>Balance as at 31 March 2007</t>
  </si>
  <si>
    <t>NB: For the financial year ended 31 December 2006, the Board has proposed a final dividend of 5% less tax at 27% per ordinary share.</t>
  </si>
  <si>
    <t>(The Condensed Consolidated Statement of Changes in Equity should be read in conjunction with the Annual Financial Report for the year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</si>
</sst>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  <numFmt numFmtId="168" formatCode="MM/DD/YYYY"/>
    <numFmt numFmtId="169" formatCode="#,##0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16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center" vertical="center"/>
    </xf>
    <xf numFmtId="164" fontId="18" fillId="0" borderId="0" xfId="0" applyFont="1" applyAlignment="1">
      <alignment/>
    </xf>
    <xf numFmtId="164" fontId="2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/>
    </xf>
    <xf numFmtId="166" fontId="1" fillId="0" borderId="1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Alignment="1">
      <alignment horizontal="right" vertical="center"/>
    </xf>
    <xf numFmtId="165" fontId="18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4" fontId="16" fillId="0" borderId="0" xfId="0" applyFont="1" applyFill="1" applyAlignment="1">
      <alignment horizontal="left" vertical="center"/>
    </xf>
    <xf numFmtId="164" fontId="16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vertical="center"/>
    </xf>
    <xf numFmtId="168" fontId="22" fillId="0" borderId="0" xfId="0" applyNumberFormat="1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6" fontId="1" fillId="0" borderId="13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9" fontId="1" fillId="0" borderId="0" xfId="0" applyNumberFormat="1" applyFont="1" applyFill="1" applyAlignment="1">
      <alignment horizontal="center" vertical="center"/>
    </xf>
    <xf numFmtId="164" fontId="18" fillId="0" borderId="0" xfId="0" applyFont="1" applyAlignment="1">
      <alignment vertical="center"/>
    </xf>
    <xf numFmtId="166" fontId="18" fillId="0" borderId="0" xfId="0" applyNumberFormat="1" applyFont="1" applyAlignment="1">
      <alignment/>
    </xf>
    <xf numFmtId="164" fontId="16" fillId="0" borderId="0" xfId="0" applyFont="1" applyFill="1" applyAlignment="1">
      <alignment horizontal="right" vertical="center"/>
    </xf>
    <xf numFmtId="164" fontId="25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8" fillId="0" borderId="0" xfId="0" applyFont="1" applyFill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9" fillId="0" borderId="0" xfId="0" applyFont="1" applyFill="1" applyAlignment="1">
      <alignment horizontal="center" vertical="center"/>
    </xf>
    <xf numFmtId="164" fontId="30" fillId="0" borderId="0" xfId="0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166" fontId="26" fillId="0" borderId="0" xfId="0" applyNumberFormat="1" applyFont="1" applyAlignment="1">
      <alignment vertical="center"/>
    </xf>
    <xf numFmtId="166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center" vertical="center"/>
    </xf>
    <xf numFmtId="166" fontId="28" fillId="0" borderId="12" xfId="0" applyNumberFormat="1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39">
      <selection activeCell="A25" sqref="A25"/>
    </sheetView>
  </sheetViews>
  <sheetFormatPr defaultColWidth="11.421875" defaultRowHeight="12.75"/>
  <cols>
    <col min="1" max="1" width="47.140625" style="1" customWidth="1"/>
    <col min="2" max="2" width="14.7109375" style="2" customWidth="1"/>
    <col min="3" max="3" width="1.7109375" style="1" customWidth="1"/>
    <col min="4" max="4" width="14.7109375" style="1" customWidth="1"/>
    <col min="5" max="5" width="1.7109375" style="1" customWidth="1"/>
    <col min="6" max="6" width="14.7109375" style="1" customWidth="1"/>
    <col min="7" max="7" width="1.7109375" style="1" customWidth="1"/>
    <col min="8" max="8" width="14.7109375" style="1" customWidth="1"/>
    <col min="9" max="16384" width="11.421875" style="1" customWidth="1"/>
  </cols>
  <sheetData>
    <row r="1" spans="1:8" s="4" customFormat="1" ht="1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4" customFormat="1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8" customFormat="1" ht="18" customHeight="1">
      <c r="A4" s="6"/>
      <c r="B4" s="7"/>
      <c r="C4" s="7"/>
      <c r="D4" s="7"/>
      <c r="E4" s="7"/>
      <c r="F4" s="7"/>
      <c r="G4" s="7"/>
      <c r="H4" s="7"/>
    </row>
    <row r="5" spans="1:8" s="8" customFormat="1" ht="18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8" customFormat="1" ht="18" customHeight="1">
      <c r="A6" s="10"/>
      <c r="B6" s="7"/>
      <c r="C6" s="10"/>
      <c r="D6" s="10"/>
      <c r="E6" s="10"/>
      <c r="F6" s="10"/>
      <c r="G6" s="10"/>
      <c r="H6" s="10"/>
    </row>
    <row r="7" spans="1:8" s="8" customFormat="1" ht="18" customHeight="1">
      <c r="A7" s="10"/>
      <c r="B7" s="11" t="s">
        <v>4</v>
      </c>
      <c r="C7" s="11"/>
      <c r="D7" s="11"/>
      <c r="E7" s="12"/>
      <c r="F7" s="11" t="s">
        <v>5</v>
      </c>
      <c r="G7" s="11"/>
      <c r="H7" s="11"/>
    </row>
    <row r="8" spans="1:8" s="8" customFormat="1" ht="18" customHeight="1">
      <c r="A8" s="13"/>
      <c r="B8" s="7"/>
      <c r="C8" s="10"/>
      <c r="D8" s="10"/>
      <c r="E8" s="10"/>
      <c r="F8" s="10"/>
      <c r="G8" s="10"/>
      <c r="H8" s="10"/>
    </row>
    <row r="9" spans="1:8" ht="18" customHeight="1">
      <c r="A9" s="10"/>
      <c r="B9" s="7"/>
      <c r="C9" s="7"/>
      <c r="D9" s="7"/>
      <c r="E9" s="7"/>
      <c r="F9" s="7" t="s">
        <v>6</v>
      </c>
      <c r="G9" s="7"/>
      <c r="H9" s="7" t="str">
        <f>F9</f>
        <v>3 months</v>
      </c>
    </row>
    <row r="10" spans="1:8" ht="18" customHeight="1">
      <c r="A10" s="10"/>
      <c r="B10" s="7" t="s">
        <v>7</v>
      </c>
      <c r="C10" s="7"/>
      <c r="D10" s="7" t="s">
        <v>8</v>
      </c>
      <c r="E10" s="7"/>
      <c r="F10" s="7" t="s">
        <v>9</v>
      </c>
      <c r="G10" s="7"/>
      <c r="H10" s="7" t="s">
        <v>9</v>
      </c>
    </row>
    <row r="11" spans="1:8" ht="18" customHeight="1">
      <c r="A11" s="10"/>
      <c r="B11" s="7" t="s">
        <v>10</v>
      </c>
      <c r="C11" s="7"/>
      <c r="D11" s="7" t="s">
        <v>10</v>
      </c>
      <c r="E11" s="7"/>
      <c r="F11" s="7" t="s">
        <v>11</v>
      </c>
      <c r="G11" s="7"/>
      <c r="H11" s="7" t="s">
        <v>11</v>
      </c>
    </row>
    <row r="12" spans="1:8" ht="18" customHeight="1">
      <c r="A12" s="10"/>
      <c r="B12" s="7"/>
      <c r="C12" s="7"/>
      <c r="D12" s="7"/>
      <c r="E12" s="7"/>
      <c r="F12" s="7" t="s">
        <v>12</v>
      </c>
      <c r="G12" s="10"/>
      <c r="H12" s="10"/>
    </row>
    <row r="13" spans="1:8" ht="18" customHeight="1">
      <c r="A13" s="10"/>
      <c r="B13" s="7" t="s">
        <v>13</v>
      </c>
      <c r="C13" s="7"/>
      <c r="D13" s="7" t="s">
        <v>14</v>
      </c>
      <c r="E13" s="7"/>
      <c r="F13" s="7" t="str">
        <f>B13</f>
        <v>31.03.2008</v>
      </c>
      <c r="G13" s="7"/>
      <c r="H13" s="7" t="str">
        <f>D13</f>
        <v>31.03.2007</v>
      </c>
    </row>
    <row r="14" spans="1:8" ht="18" customHeight="1">
      <c r="A14" s="10"/>
      <c r="B14" s="14" t="s">
        <v>15</v>
      </c>
      <c r="C14" s="14"/>
      <c r="D14" s="14" t="s">
        <v>15</v>
      </c>
      <c r="E14" s="14"/>
      <c r="F14" s="14" t="s">
        <v>15</v>
      </c>
      <c r="G14" s="14"/>
      <c r="H14" s="14" t="s">
        <v>15</v>
      </c>
    </row>
    <row r="15" spans="1:8" ht="18" customHeight="1">
      <c r="A15" s="10"/>
      <c r="B15" s="7"/>
      <c r="C15" s="10"/>
      <c r="D15" s="10"/>
      <c r="E15" s="10"/>
      <c r="F15" s="10"/>
      <c r="G15" s="10"/>
      <c r="H15" s="10"/>
    </row>
    <row r="16" spans="1:8" ht="18" customHeight="1">
      <c r="A16" s="10" t="s">
        <v>16</v>
      </c>
      <c r="B16" s="15">
        <v>69690</v>
      </c>
      <c r="C16" s="15"/>
      <c r="D16" s="15">
        <v>44290</v>
      </c>
      <c r="E16" s="15"/>
      <c r="F16" s="15">
        <v>69690</v>
      </c>
      <c r="G16" s="15"/>
      <c r="H16" s="15">
        <v>44290</v>
      </c>
    </row>
    <row r="17" spans="1:8" ht="18" customHeight="1">
      <c r="A17" s="10"/>
      <c r="B17" s="15"/>
      <c r="C17" s="15"/>
      <c r="D17" s="15"/>
      <c r="E17" s="15"/>
      <c r="F17" s="15"/>
      <c r="G17" s="15"/>
      <c r="H17" s="15"/>
    </row>
    <row r="18" spans="1:8" ht="18" customHeight="1">
      <c r="A18" s="10" t="s">
        <v>17</v>
      </c>
      <c r="B18" s="15">
        <v>-60758</v>
      </c>
      <c r="C18" s="15"/>
      <c r="D18" s="15">
        <v>-43857</v>
      </c>
      <c r="E18" s="15"/>
      <c r="F18" s="15">
        <v>-60758</v>
      </c>
      <c r="G18" s="15"/>
      <c r="H18" s="15">
        <v>-43857</v>
      </c>
    </row>
    <row r="19" spans="1:8" ht="18" customHeight="1">
      <c r="A19" s="10"/>
      <c r="B19" s="15"/>
      <c r="C19" s="15"/>
      <c r="D19" s="15"/>
      <c r="E19" s="15"/>
      <c r="F19" s="15"/>
      <c r="G19" s="15"/>
      <c r="H19" s="15"/>
    </row>
    <row r="20" spans="1:8" ht="18" customHeight="1">
      <c r="A20" s="10" t="s">
        <v>18</v>
      </c>
      <c r="B20" s="15">
        <v>319</v>
      </c>
      <c r="C20" s="15"/>
      <c r="D20" s="15">
        <v>223</v>
      </c>
      <c r="E20" s="15"/>
      <c r="F20" s="15">
        <v>319</v>
      </c>
      <c r="G20" s="15"/>
      <c r="H20" s="15">
        <v>223</v>
      </c>
    </row>
    <row r="21" spans="1:8" ht="18" customHeight="1">
      <c r="A21" s="10"/>
      <c r="B21" s="16"/>
      <c r="C21" s="15"/>
      <c r="D21" s="16"/>
      <c r="E21" s="15"/>
      <c r="F21" s="16"/>
      <c r="G21" s="15"/>
      <c r="H21" s="16"/>
    </row>
    <row r="22" spans="1:8" ht="18" customHeight="1">
      <c r="A22" s="10" t="s">
        <v>19</v>
      </c>
      <c r="B22" s="15">
        <f>SUM(B16:B21)</f>
        <v>9251</v>
      </c>
      <c r="C22" s="15"/>
      <c r="D22" s="15">
        <f>SUM(D16:D21)</f>
        <v>656</v>
      </c>
      <c r="E22" s="15"/>
      <c r="F22" s="15">
        <f>SUM(F16:F21)</f>
        <v>9251</v>
      </c>
      <c r="G22" s="15"/>
      <c r="H22" s="15">
        <f>SUM(H16:H21)</f>
        <v>656</v>
      </c>
    </row>
    <row r="23" spans="1:8" ht="18" customHeight="1">
      <c r="A23" s="10"/>
      <c r="B23" s="15"/>
      <c r="C23" s="15"/>
      <c r="D23" s="15"/>
      <c r="E23" s="15"/>
      <c r="F23" s="15"/>
      <c r="G23" s="15"/>
      <c r="H23" s="15"/>
    </row>
    <row r="24" spans="1:8" ht="18" customHeight="1">
      <c r="A24" s="10" t="s">
        <v>20</v>
      </c>
      <c r="B24" s="15">
        <v>-946</v>
      </c>
      <c r="C24" s="15"/>
      <c r="D24" s="15">
        <v>-877</v>
      </c>
      <c r="E24" s="15"/>
      <c r="F24" s="15">
        <v>-946</v>
      </c>
      <c r="G24" s="15"/>
      <c r="H24" s="15">
        <v>-877</v>
      </c>
    </row>
    <row r="25" spans="1:8" ht="18" customHeight="1">
      <c r="A25" s="10"/>
      <c r="B25" s="15"/>
      <c r="C25" s="15"/>
      <c r="D25" s="15"/>
      <c r="E25" s="15"/>
      <c r="F25" s="15"/>
      <c r="G25" s="15"/>
      <c r="H25" s="15"/>
    </row>
    <row r="26" spans="1:8" ht="18" customHeight="1">
      <c r="A26" s="10" t="s">
        <v>21</v>
      </c>
      <c r="B26" s="15">
        <v>68</v>
      </c>
      <c r="C26" s="15"/>
      <c r="D26" s="15">
        <v>64</v>
      </c>
      <c r="E26" s="15"/>
      <c r="F26" s="15">
        <v>68</v>
      </c>
      <c r="G26" s="15"/>
      <c r="H26" s="15">
        <v>64</v>
      </c>
    </row>
    <row r="27" spans="1:8" ht="18" customHeight="1">
      <c r="A27" s="10"/>
      <c r="B27" s="15"/>
      <c r="C27" s="15"/>
      <c r="D27" s="15"/>
      <c r="E27" s="15"/>
      <c r="F27" s="15"/>
      <c r="G27" s="15"/>
      <c r="H27" s="15"/>
    </row>
    <row r="28" spans="1:8" ht="18" customHeight="1">
      <c r="A28" s="10" t="s">
        <v>22</v>
      </c>
      <c r="B28" s="17">
        <v>775</v>
      </c>
      <c r="C28" s="17"/>
      <c r="D28" s="15">
        <v>427</v>
      </c>
      <c r="E28" s="17"/>
      <c r="F28" s="17">
        <v>775</v>
      </c>
      <c r="G28" s="17"/>
      <c r="H28" s="15">
        <v>427</v>
      </c>
    </row>
    <row r="29" spans="1:8" ht="18" customHeight="1">
      <c r="A29" s="10"/>
      <c r="B29" s="17"/>
      <c r="C29" s="17"/>
      <c r="D29" s="17"/>
      <c r="E29" s="17"/>
      <c r="F29" s="17"/>
      <c r="G29" s="17"/>
      <c r="H29" s="17"/>
    </row>
    <row r="30" spans="1:8" ht="18" customHeight="1">
      <c r="A30" s="10" t="s">
        <v>23</v>
      </c>
      <c r="B30" s="18">
        <f>SUM(B22:B28)</f>
        <v>9148</v>
      </c>
      <c r="C30" s="15"/>
      <c r="D30" s="18">
        <f>SUM(D22:D28)</f>
        <v>270</v>
      </c>
      <c r="E30" s="15"/>
      <c r="F30" s="18">
        <f>SUM(F22:F28)</f>
        <v>9148</v>
      </c>
      <c r="G30" s="15"/>
      <c r="H30" s="18">
        <f>SUM(H22:H28)</f>
        <v>270</v>
      </c>
    </row>
    <row r="31" spans="1:8" ht="18" customHeight="1">
      <c r="A31" s="10"/>
      <c r="B31" s="15"/>
      <c r="C31" s="15"/>
      <c r="D31" s="15"/>
      <c r="E31" s="15"/>
      <c r="F31" s="15"/>
      <c r="G31" s="15"/>
      <c r="H31" s="15"/>
    </row>
    <row r="32" spans="1:8" ht="18" customHeight="1">
      <c r="A32" s="10" t="s">
        <v>24</v>
      </c>
      <c r="B32" s="15">
        <v>-2504</v>
      </c>
      <c r="C32" s="15"/>
      <c r="D32" s="15">
        <v>-1637</v>
      </c>
      <c r="E32" s="15"/>
      <c r="F32" s="15">
        <v>-2504</v>
      </c>
      <c r="G32" s="15"/>
      <c r="H32" s="15">
        <v>-1637</v>
      </c>
    </row>
    <row r="33" spans="1:8" ht="18" customHeight="1">
      <c r="A33" s="10"/>
      <c r="B33" s="16"/>
      <c r="C33" s="15"/>
      <c r="D33" s="16"/>
      <c r="E33" s="15"/>
      <c r="F33" s="16"/>
      <c r="G33" s="15"/>
      <c r="H33" s="16"/>
    </row>
    <row r="34" spans="1:8" ht="18" customHeight="1">
      <c r="A34" s="10" t="s">
        <v>25</v>
      </c>
      <c r="B34" s="16">
        <f>SUM(B30:B32)</f>
        <v>6644</v>
      </c>
      <c r="C34" s="15"/>
      <c r="D34" s="16">
        <f>SUM(D30:D32)</f>
        <v>-1367</v>
      </c>
      <c r="E34" s="15"/>
      <c r="F34" s="16">
        <f>SUM(F30:F32)</f>
        <v>6644</v>
      </c>
      <c r="G34" s="15"/>
      <c r="H34" s="16">
        <f>SUM(H30:H32)</f>
        <v>-1367</v>
      </c>
    </row>
    <row r="35" spans="1:8" ht="18" customHeight="1">
      <c r="A35" s="10"/>
      <c r="B35" s="15"/>
      <c r="C35" s="15"/>
      <c r="D35" s="15"/>
      <c r="E35" s="15"/>
      <c r="F35" s="15"/>
      <c r="G35" s="15"/>
      <c r="H35" s="15"/>
    </row>
    <row r="36" spans="1:8" ht="18" customHeight="1">
      <c r="A36" s="10" t="s">
        <v>26</v>
      </c>
      <c r="B36" s="15"/>
      <c r="C36" s="15"/>
      <c r="D36" s="15"/>
      <c r="E36" s="15"/>
      <c r="F36" s="15"/>
      <c r="G36" s="15"/>
      <c r="H36" s="15"/>
    </row>
    <row r="37" spans="1:8" ht="18" customHeight="1">
      <c r="A37" s="10" t="s">
        <v>27</v>
      </c>
      <c r="B37" s="15">
        <v>6119</v>
      </c>
      <c r="C37" s="15"/>
      <c r="D37" s="15">
        <v>241</v>
      </c>
      <c r="E37" s="15"/>
      <c r="F37" s="15">
        <v>6119</v>
      </c>
      <c r="G37" s="15"/>
      <c r="H37" s="15">
        <v>241</v>
      </c>
    </row>
    <row r="38" spans="1:8" ht="18" customHeight="1">
      <c r="A38" s="10" t="s">
        <v>28</v>
      </c>
      <c r="B38" s="16">
        <v>525</v>
      </c>
      <c r="C38" s="15"/>
      <c r="D38" s="15">
        <v>-1608</v>
      </c>
      <c r="E38" s="15"/>
      <c r="F38" s="16">
        <v>525</v>
      </c>
      <c r="G38" s="15"/>
      <c r="H38" s="15">
        <v>-1608</v>
      </c>
    </row>
    <row r="39" spans="1:8" ht="18" customHeight="1">
      <c r="A39" s="10"/>
      <c r="B39" s="16">
        <f>SUM(B37:B38)</f>
        <v>6644</v>
      </c>
      <c r="C39" s="15"/>
      <c r="D39" s="19">
        <f>SUM(D37:D38)</f>
        <v>-1367</v>
      </c>
      <c r="E39" s="15"/>
      <c r="F39" s="16">
        <f>SUM(F37:F38)</f>
        <v>6644</v>
      </c>
      <c r="G39" s="15"/>
      <c r="H39" s="19">
        <f>SUM(H37:H38)</f>
        <v>-1367</v>
      </c>
    </row>
    <row r="40" spans="1:8" ht="18" customHeight="1">
      <c r="A40" s="10"/>
      <c r="B40" s="17"/>
      <c r="C40" s="17"/>
      <c r="D40" s="17"/>
      <c r="E40" s="17"/>
      <c r="F40" s="17"/>
      <c r="G40" s="17"/>
      <c r="H40" s="17"/>
    </row>
    <row r="41" spans="1:8" ht="18" customHeight="1">
      <c r="A41" s="10" t="s">
        <v>29</v>
      </c>
      <c r="B41" s="15"/>
      <c r="C41" s="20"/>
      <c r="D41" s="15"/>
      <c r="E41" s="20"/>
      <c r="F41" s="20"/>
      <c r="G41" s="20"/>
      <c r="H41" s="15"/>
    </row>
    <row r="42" spans="1:8" ht="18" customHeight="1">
      <c r="A42" s="10" t="s">
        <v>30</v>
      </c>
      <c r="B42" s="21">
        <v>6.95</v>
      </c>
      <c r="C42" s="20"/>
      <c r="D42" s="21">
        <f>D37/88863*100</f>
        <v>0.27120398816155206</v>
      </c>
      <c r="E42" s="20"/>
      <c r="F42" s="21">
        <v>6.95</v>
      </c>
      <c r="G42" s="20"/>
      <c r="H42" s="21">
        <f>H37/88863*100</f>
        <v>0.27120398816155206</v>
      </c>
    </row>
    <row r="43" spans="1:8" ht="18" customHeight="1">
      <c r="A43" s="10" t="s">
        <v>31</v>
      </c>
      <c r="B43" s="21" t="s">
        <v>32</v>
      </c>
      <c r="C43" s="15"/>
      <c r="D43" s="21" t="s">
        <v>32</v>
      </c>
      <c r="E43" s="15"/>
      <c r="F43" s="21" t="s">
        <v>32</v>
      </c>
      <c r="G43" s="15"/>
      <c r="H43" s="21" t="s">
        <v>32</v>
      </c>
    </row>
    <row r="44" spans="1:8" ht="18" customHeight="1">
      <c r="A44" s="10"/>
      <c r="B44" s="22"/>
      <c r="C44" s="20"/>
      <c r="D44" s="20"/>
      <c r="E44" s="20"/>
      <c r="F44" s="22"/>
      <c r="G44" s="22"/>
      <c r="H44" s="20"/>
    </row>
    <row r="45" spans="1:8" ht="18" customHeight="1">
      <c r="A45" s="10" t="s">
        <v>33</v>
      </c>
      <c r="B45" s="7"/>
      <c r="C45" s="23"/>
      <c r="D45" s="23"/>
      <c r="E45" s="23"/>
      <c r="F45" s="23"/>
      <c r="G45" s="15"/>
      <c r="H45" s="20"/>
    </row>
    <row r="46" spans="1:8" ht="18" customHeight="1">
      <c r="A46" s="10" t="s">
        <v>34</v>
      </c>
      <c r="B46" s="7"/>
      <c r="C46" s="23"/>
      <c r="D46" s="23"/>
      <c r="E46" s="23"/>
      <c r="F46" s="23"/>
      <c r="G46" s="7"/>
      <c r="H46" s="10"/>
    </row>
    <row r="48" spans="2:8" ht="12.75">
      <c r="B48" s="24"/>
      <c r="D48" s="25"/>
      <c r="F48" s="25"/>
      <c r="H48" s="25"/>
    </row>
  </sheetData>
  <mergeCells count="6">
    <mergeCell ref="A1:H1"/>
    <mergeCell ref="A2:H2"/>
    <mergeCell ref="A3:H3"/>
    <mergeCell ref="A5:H5"/>
    <mergeCell ref="B7:D7"/>
    <mergeCell ref="F7:H7"/>
  </mergeCells>
  <printOptions/>
  <pageMargins left="0.6" right="0.2" top="0.5" bottom="0.2" header="0.5118055555555556" footer="0.5118055555555556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61">
      <selection activeCell="D79" sqref="D79"/>
    </sheetView>
  </sheetViews>
  <sheetFormatPr defaultColWidth="11.421875" defaultRowHeight="12.75"/>
  <cols>
    <col min="1" max="1" width="50.7109375" style="1" customWidth="1"/>
    <col min="2" max="2" width="16.7109375" style="1" customWidth="1"/>
    <col min="3" max="3" width="3.7109375" style="1" customWidth="1"/>
    <col min="4" max="4" width="16.7109375" style="1" customWidth="1"/>
    <col min="5" max="16384" width="11.421875" style="1" customWidth="1"/>
  </cols>
  <sheetData>
    <row r="1" spans="1:4" ht="15.75" customHeight="1">
      <c r="A1" s="9" t="s">
        <v>0</v>
      </c>
      <c r="B1" s="9"/>
      <c r="C1" s="9"/>
      <c r="D1" s="9"/>
    </row>
    <row r="2" spans="1:4" ht="15.75" customHeight="1">
      <c r="A2" s="9" t="s">
        <v>35</v>
      </c>
      <c r="B2" s="9"/>
      <c r="C2" s="9"/>
      <c r="D2" s="9"/>
    </row>
    <row r="3" spans="1:4" ht="15.75" customHeight="1">
      <c r="A3" s="26"/>
      <c r="B3" s="27"/>
      <c r="C3" s="27"/>
      <c r="D3" s="27"/>
    </row>
    <row r="4" spans="1:4" ht="15.75" customHeight="1">
      <c r="A4" s="26"/>
      <c r="B4" s="27"/>
      <c r="C4" s="27"/>
      <c r="D4" s="27"/>
    </row>
    <row r="5" spans="1:4" ht="15.75" customHeight="1">
      <c r="A5" s="10"/>
      <c r="B5" s="27" t="s">
        <v>36</v>
      </c>
      <c r="C5" s="28"/>
      <c r="D5" s="27" t="s">
        <v>37</v>
      </c>
    </row>
    <row r="6" spans="1:4" ht="15.75" customHeight="1">
      <c r="A6" s="10"/>
      <c r="B6" s="27" t="s">
        <v>38</v>
      </c>
      <c r="C6" s="28"/>
      <c r="D6" s="27" t="s">
        <v>38</v>
      </c>
    </row>
    <row r="7" spans="1:4" ht="15.75" customHeight="1">
      <c r="A7" s="10"/>
      <c r="B7" s="29" t="str">
        <f>'INCOME STMT'!B13</f>
        <v>31.03.2008</v>
      </c>
      <c r="C7" s="28"/>
      <c r="D7" s="29" t="s">
        <v>39</v>
      </c>
    </row>
    <row r="8" spans="1:4" ht="15.75" customHeight="1">
      <c r="A8" s="10"/>
      <c r="B8" s="30" t="s">
        <v>15</v>
      </c>
      <c r="C8" s="30"/>
      <c r="D8" s="30" t="s">
        <v>15</v>
      </c>
    </row>
    <row r="9" spans="1:4" ht="15.75" customHeight="1">
      <c r="A9" s="10"/>
      <c r="B9" s="30"/>
      <c r="C9" s="30"/>
      <c r="D9" s="30"/>
    </row>
    <row r="10" spans="1:4" ht="15.75" customHeight="1">
      <c r="A10" s="28" t="s">
        <v>40</v>
      </c>
      <c r="B10" s="30"/>
      <c r="C10" s="30"/>
      <c r="D10" s="30"/>
    </row>
    <row r="11" spans="1:4" ht="15.75" customHeight="1">
      <c r="A11" s="10"/>
      <c r="B11" s="30"/>
      <c r="C11" s="30"/>
      <c r="D11" s="30"/>
    </row>
    <row r="12" spans="1:4" ht="15.75" customHeight="1">
      <c r="A12" s="28" t="s">
        <v>41</v>
      </c>
      <c r="B12" s="30"/>
      <c r="C12" s="30"/>
      <c r="D12" s="30"/>
    </row>
    <row r="13" spans="1:4" ht="15.75" customHeight="1">
      <c r="A13" s="10"/>
      <c r="B13" s="30"/>
      <c r="C13" s="30"/>
      <c r="D13" s="30"/>
    </row>
    <row r="14" spans="1:4" ht="15.75" customHeight="1">
      <c r="A14" s="10" t="s">
        <v>42</v>
      </c>
      <c r="B14" s="15">
        <v>78317</v>
      </c>
      <c r="C14" s="20"/>
      <c r="D14" s="15">
        <v>77948</v>
      </c>
    </row>
    <row r="15" spans="1:4" ht="15.75" customHeight="1">
      <c r="A15" s="10" t="s">
        <v>43</v>
      </c>
      <c r="B15" s="15">
        <v>154056</v>
      </c>
      <c r="C15" s="20"/>
      <c r="D15" s="15">
        <v>151920</v>
      </c>
    </row>
    <row r="16" spans="1:6" ht="15.75" customHeight="1">
      <c r="A16" s="10" t="s">
        <v>44</v>
      </c>
      <c r="B16" s="15">
        <v>1560</v>
      </c>
      <c r="C16" s="20"/>
      <c r="D16" s="15">
        <v>1560</v>
      </c>
      <c r="F16" s="2"/>
    </row>
    <row r="17" spans="1:6" ht="15.75" customHeight="1">
      <c r="A17" s="10" t="s">
        <v>45</v>
      </c>
      <c r="B17" s="15">
        <v>5047</v>
      </c>
      <c r="C17" s="20"/>
      <c r="D17" s="15">
        <v>5047</v>
      </c>
      <c r="F17" s="2"/>
    </row>
    <row r="18" spans="1:4" ht="15.75" customHeight="1">
      <c r="A18" s="10" t="s">
        <v>46</v>
      </c>
      <c r="B18" s="15">
        <v>17427</v>
      </c>
      <c r="C18" s="20"/>
      <c r="D18" s="15">
        <v>16652</v>
      </c>
    </row>
    <row r="19" spans="1:4" ht="15.75" customHeight="1">
      <c r="A19" s="10" t="s">
        <v>47</v>
      </c>
      <c r="B19" s="15">
        <v>2776</v>
      </c>
      <c r="C19" s="20"/>
      <c r="D19" s="15">
        <v>2791</v>
      </c>
    </row>
    <row r="20" spans="1:4" ht="15.75" customHeight="1">
      <c r="A20" s="10" t="s">
        <v>48</v>
      </c>
      <c r="B20" s="17">
        <f>1879</f>
        <v>1879</v>
      </c>
      <c r="C20" s="20"/>
      <c r="D20" s="17">
        <v>1855</v>
      </c>
    </row>
    <row r="21" spans="1:4" ht="15.75" customHeight="1">
      <c r="A21" s="10" t="s">
        <v>49</v>
      </c>
      <c r="B21" s="16">
        <v>11732</v>
      </c>
      <c r="C21" s="20"/>
      <c r="D21" s="16">
        <v>11732</v>
      </c>
    </row>
    <row r="22" spans="1:4" ht="15.75" customHeight="1">
      <c r="A22" s="10"/>
      <c r="B22" s="16">
        <f>SUM(B14:B21)</f>
        <v>272794</v>
      </c>
      <c r="C22" s="20"/>
      <c r="D22" s="16">
        <f>SUM(D14:D21)</f>
        <v>269505</v>
      </c>
    </row>
    <row r="23" spans="1:4" ht="15.75" customHeight="1">
      <c r="A23" s="10"/>
      <c r="B23" s="15"/>
      <c r="C23" s="20"/>
      <c r="D23" s="15"/>
    </row>
    <row r="24" spans="1:4" ht="15.75" customHeight="1">
      <c r="A24" s="28" t="s">
        <v>50</v>
      </c>
      <c r="B24" s="15"/>
      <c r="C24" s="20"/>
      <c r="D24" s="15"/>
    </row>
    <row r="25" spans="1:4" ht="15.75" customHeight="1">
      <c r="A25" s="10" t="s">
        <v>51</v>
      </c>
      <c r="B25" s="15">
        <v>43536</v>
      </c>
      <c r="C25" s="20"/>
      <c r="D25" s="15">
        <v>41419</v>
      </c>
    </row>
    <row r="26" spans="1:4" ht="15.75" customHeight="1">
      <c r="A26" s="10" t="s">
        <v>52</v>
      </c>
      <c r="B26" s="15">
        <v>47889</v>
      </c>
      <c r="C26" s="20"/>
      <c r="D26" s="15">
        <v>46804</v>
      </c>
    </row>
    <row r="27" spans="1:4" ht="15.75" customHeight="1">
      <c r="A27" s="10" t="s">
        <v>53</v>
      </c>
      <c r="B27" s="15">
        <v>22688</v>
      </c>
      <c r="C27" s="20"/>
      <c r="D27" s="15">
        <v>22140</v>
      </c>
    </row>
    <row r="28" spans="1:4" ht="15.75" customHeight="1">
      <c r="A28" s="10" t="s">
        <v>54</v>
      </c>
      <c r="B28" s="15">
        <v>0</v>
      </c>
      <c r="C28" s="20"/>
      <c r="D28" s="15">
        <v>758</v>
      </c>
    </row>
    <row r="29" spans="1:4" ht="15.75" customHeight="1">
      <c r="A29" s="10" t="s">
        <v>55</v>
      </c>
      <c r="B29" s="15">
        <v>6515</v>
      </c>
      <c r="C29" s="20"/>
      <c r="D29" s="15">
        <v>8994</v>
      </c>
    </row>
    <row r="30" spans="1:4" ht="15.75" customHeight="1">
      <c r="A30" s="10" t="s">
        <v>56</v>
      </c>
      <c r="B30" s="16">
        <v>25063</v>
      </c>
      <c r="C30" s="20"/>
      <c r="D30" s="16">
        <f>18019+7929</f>
        <v>25948</v>
      </c>
    </row>
    <row r="31" spans="1:4" ht="15.75" customHeight="1">
      <c r="A31" s="10"/>
      <c r="B31" s="19">
        <f>SUM(B25:B30)</f>
        <v>145691</v>
      </c>
      <c r="C31" s="20"/>
      <c r="D31" s="19">
        <f>SUM(D25:D30)</f>
        <v>146063</v>
      </c>
    </row>
    <row r="32" spans="1:4" ht="15.75" customHeight="1">
      <c r="A32" s="10"/>
      <c r="B32" s="15"/>
      <c r="C32" s="20"/>
      <c r="D32" s="15"/>
    </row>
    <row r="33" spans="1:4" ht="15.75" customHeight="1">
      <c r="A33" s="28" t="s">
        <v>57</v>
      </c>
      <c r="B33" s="31">
        <f>B31+B22</f>
        <v>418485</v>
      </c>
      <c r="C33" s="20"/>
      <c r="D33" s="31">
        <f>D31+D22</f>
        <v>415568</v>
      </c>
    </row>
    <row r="34" spans="1:4" ht="15.75" customHeight="1">
      <c r="A34" s="10"/>
      <c r="B34" s="15"/>
      <c r="C34" s="20"/>
      <c r="D34" s="15"/>
    </row>
    <row r="35" spans="1:4" ht="15.75" customHeight="1">
      <c r="A35" s="10"/>
      <c r="B35" s="15"/>
      <c r="C35" s="20"/>
      <c r="D35" s="15"/>
    </row>
    <row r="36" spans="1:4" ht="15.75" customHeight="1">
      <c r="A36" s="10"/>
      <c r="B36" s="15"/>
      <c r="C36" s="20"/>
      <c r="D36" s="15"/>
    </row>
    <row r="37" spans="1:4" ht="15.75" customHeight="1">
      <c r="A37" s="10"/>
      <c r="B37" s="15"/>
      <c r="C37" s="20"/>
      <c r="D37" s="15"/>
    </row>
    <row r="38" spans="1:4" ht="15.75" customHeight="1">
      <c r="A38" s="10"/>
      <c r="B38" s="15"/>
      <c r="C38" s="20"/>
      <c r="D38" s="15"/>
    </row>
    <row r="39" spans="1:4" ht="15.75" customHeight="1">
      <c r="A39" s="10"/>
      <c r="B39" s="15"/>
      <c r="C39" s="20"/>
      <c r="D39" s="15"/>
    </row>
    <row r="40" spans="1:4" ht="15.75" customHeight="1">
      <c r="A40" s="10"/>
      <c r="B40" s="15"/>
      <c r="C40" s="20"/>
      <c r="D40" s="15"/>
    </row>
    <row r="41" spans="1:4" ht="15.75" customHeight="1">
      <c r="A41" s="10"/>
      <c r="B41" s="15"/>
      <c r="C41" s="20"/>
      <c r="D41" s="15"/>
    </row>
    <row r="42" spans="1:4" ht="15.75" customHeight="1">
      <c r="A42" s="10"/>
      <c r="B42" s="15"/>
      <c r="C42" s="20"/>
      <c r="D42" s="15"/>
    </row>
    <row r="43" spans="1:4" ht="15.75" customHeight="1">
      <c r="A43" s="10"/>
      <c r="B43" s="15"/>
      <c r="C43" s="20"/>
      <c r="D43" s="15"/>
    </row>
    <row r="44" spans="1:4" ht="15.75" customHeight="1">
      <c r="A44" s="10"/>
      <c r="B44" s="15"/>
      <c r="C44" s="20"/>
      <c r="D44" s="15"/>
    </row>
    <row r="45" spans="1:4" ht="15.75" customHeight="1">
      <c r="A45" s="10"/>
      <c r="B45" s="15"/>
      <c r="C45" s="20"/>
      <c r="D45" s="15"/>
    </row>
    <row r="46" spans="1:4" ht="15.75" customHeight="1">
      <c r="A46" s="10"/>
      <c r="B46" s="15"/>
      <c r="C46" s="20"/>
      <c r="D46" s="15"/>
    </row>
    <row r="47" spans="1:4" ht="15.75" customHeight="1">
      <c r="A47" s="10"/>
      <c r="B47" s="15"/>
      <c r="C47" s="20"/>
      <c r="D47" s="15"/>
    </row>
    <row r="48" spans="1:4" ht="15.75" customHeight="1">
      <c r="A48" s="10"/>
      <c r="B48" s="15"/>
      <c r="C48" s="20"/>
      <c r="D48" s="15"/>
    </row>
    <row r="49" spans="1:4" ht="15.75" customHeight="1">
      <c r="A49" s="10"/>
      <c r="B49" s="15"/>
      <c r="C49" s="20"/>
      <c r="D49" s="15"/>
    </row>
    <row r="50" spans="1:4" ht="15.75" customHeight="1">
      <c r="A50" s="10"/>
      <c r="B50" s="27" t="s">
        <v>36</v>
      </c>
      <c r="C50" s="28"/>
      <c r="D50" s="27" t="s">
        <v>37</v>
      </c>
    </row>
    <row r="51" spans="1:4" ht="15.75" customHeight="1">
      <c r="A51" s="10"/>
      <c r="B51" s="27" t="s">
        <v>38</v>
      </c>
      <c r="C51" s="28"/>
      <c r="D51" s="27" t="s">
        <v>38</v>
      </c>
    </row>
    <row r="52" spans="1:4" ht="15.75" customHeight="1">
      <c r="A52" s="10"/>
      <c r="B52" s="29" t="str">
        <f>B7</f>
        <v>31.03.2008</v>
      </c>
      <c r="C52" s="28"/>
      <c r="D52" s="29" t="s">
        <v>39</v>
      </c>
    </row>
    <row r="53" spans="1:4" ht="15.75" customHeight="1">
      <c r="A53" s="10"/>
      <c r="B53" s="30" t="s">
        <v>15</v>
      </c>
      <c r="C53" s="30"/>
      <c r="D53" s="30" t="s">
        <v>15</v>
      </c>
    </row>
    <row r="54" spans="1:4" ht="15.75" customHeight="1">
      <c r="A54" s="10"/>
      <c r="B54" s="30"/>
      <c r="C54" s="30"/>
      <c r="D54" s="30"/>
    </row>
    <row r="55" spans="1:4" ht="15.75" customHeight="1">
      <c r="A55" s="28" t="s">
        <v>58</v>
      </c>
      <c r="B55" s="15"/>
      <c r="C55" s="20"/>
      <c r="D55" s="15"/>
    </row>
    <row r="56" spans="1:4" ht="15.75" customHeight="1">
      <c r="A56" s="28"/>
      <c r="B56" s="15"/>
      <c r="C56" s="20"/>
      <c r="D56" s="15"/>
    </row>
    <row r="57" spans="1:4" ht="15.75" customHeight="1">
      <c r="A57" s="28" t="s">
        <v>59</v>
      </c>
      <c r="B57" s="15"/>
      <c r="C57" s="20"/>
      <c r="D57" s="15"/>
    </row>
    <row r="58" spans="1:4" ht="15.75" customHeight="1">
      <c r="A58" s="28"/>
      <c r="B58" s="15"/>
      <c r="C58" s="20"/>
      <c r="D58" s="15"/>
    </row>
    <row r="59" spans="1:4" ht="15.75" customHeight="1">
      <c r="A59" s="10" t="s">
        <v>60</v>
      </c>
      <c r="B59" s="15">
        <v>88863</v>
      </c>
      <c r="C59" s="20"/>
      <c r="D59" s="15">
        <v>88863</v>
      </c>
    </row>
    <row r="60" spans="1:4" ht="15.75" customHeight="1">
      <c r="A60" s="10" t="s">
        <v>61</v>
      </c>
      <c r="B60" s="15">
        <v>694</v>
      </c>
      <c r="C60" s="20"/>
      <c r="D60" s="15">
        <v>694</v>
      </c>
    </row>
    <row r="61" spans="1:4" ht="15.75" customHeight="1">
      <c r="A61" s="10" t="s">
        <v>62</v>
      </c>
      <c r="B61" s="15">
        <v>2815</v>
      </c>
      <c r="C61" s="20"/>
      <c r="D61" s="15">
        <v>3839</v>
      </c>
    </row>
    <row r="62" spans="1:4" ht="15.75" customHeight="1">
      <c r="A62" s="10" t="s">
        <v>63</v>
      </c>
      <c r="B62" s="15">
        <v>180445</v>
      </c>
      <c r="C62" s="20"/>
      <c r="D62" s="15">
        <v>174326</v>
      </c>
    </row>
    <row r="63" spans="1:4" ht="15.75" customHeight="1">
      <c r="A63" s="10" t="s">
        <v>64</v>
      </c>
      <c r="B63" s="15">
        <v>-1312</v>
      </c>
      <c r="C63" s="20"/>
      <c r="D63" s="15">
        <v>-1312</v>
      </c>
    </row>
    <row r="64" spans="1:4" ht="15.75" customHeight="1">
      <c r="A64" s="10"/>
      <c r="B64" s="18">
        <f>SUM(B59:B63)</f>
        <v>271505</v>
      </c>
      <c r="C64" s="20"/>
      <c r="D64" s="18">
        <f>SUM(D59:D63)</f>
        <v>266410</v>
      </c>
    </row>
    <row r="65" spans="1:4" ht="15.75" customHeight="1">
      <c r="A65" s="10"/>
      <c r="B65" s="15"/>
      <c r="C65" s="20"/>
      <c r="D65" s="15"/>
    </row>
    <row r="66" spans="1:4" ht="15.75" customHeight="1">
      <c r="A66" s="10" t="s">
        <v>28</v>
      </c>
      <c r="B66" s="15">
        <v>12265</v>
      </c>
      <c r="C66" s="20"/>
      <c r="D66" s="15">
        <v>11740</v>
      </c>
    </row>
    <row r="67" spans="1:4" ht="15.75" customHeight="1">
      <c r="A67" s="10"/>
      <c r="B67" s="15"/>
      <c r="C67" s="20"/>
      <c r="D67" s="15"/>
    </row>
    <row r="68" spans="1:4" ht="15.75" customHeight="1">
      <c r="A68" s="28" t="s">
        <v>65</v>
      </c>
      <c r="B68" s="19">
        <f>SUM(B64:B67)</f>
        <v>283770</v>
      </c>
      <c r="C68" s="20"/>
      <c r="D68" s="19">
        <f>SUM(D64:D67)</f>
        <v>278150</v>
      </c>
    </row>
    <row r="69" spans="1:4" ht="15.75" customHeight="1">
      <c r="A69" s="10"/>
      <c r="B69" s="15"/>
      <c r="C69" s="20"/>
      <c r="D69" s="15"/>
    </row>
    <row r="70" spans="1:4" ht="15.75" customHeight="1">
      <c r="A70" s="10"/>
      <c r="B70" s="15"/>
      <c r="C70" s="20"/>
      <c r="D70" s="15"/>
    </row>
    <row r="71" spans="1:4" ht="15.75" customHeight="1">
      <c r="A71" s="28" t="s">
        <v>66</v>
      </c>
      <c r="B71" s="15"/>
      <c r="C71" s="20"/>
      <c r="D71" s="15"/>
    </row>
    <row r="72" spans="1:4" ht="15.75" customHeight="1">
      <c r="A72" s="10" t="s">
        <v>67</v>
      </c>
      <c r="B72" s="15">
        <v>52164</v>
      </c>
      <c r="C72" s="20"/>
      <c r="D72" s="15">
        <v>52324</v>
      </c>
    </row>
    <row r="73" spans="1:4" ht="15.75" customHeight="1">
      <c r="A73" s="10" t="s">
        <v>68</v>
      </c>
      <c r="B73" s="15">
        <v>15090</v>
      </c>
      <c r="C73" s="20"/>
      <c r="D73" s="15">
        <v>15090</v>
      </c>
    </row>
    <row r="74" spans="1:4" ht="15.75" customHeight="1">
      <c r="A74" s="10"/>
      <c r="B74" s="19">
        <f>SUM(B72:B73)</f>
        <v>67254</v>
      </c>
      <c r="C74" s="20"/>
      <c r="D74" s="19">
        <f>SUM(D72:D73)</f>
        <v>67414</v>
      </c>
    </row>
    <row r="75" spans="1:4" ht="15.75" customHeight="1">
      <c r="A75" s="10"/>
      <c r="B75" s="15"/>
      <c r="C75" s="20"/>
      <c r="D75" s="15"/>
    </row>
    <row r="76" spans="1:4" ht="15.75" customHeight="1">
      <c r="A76" s="28" t="s">
        <v>69</v>
      </c>
      <c r="B76" s="15"/>
      <c r="C76" s="20"/>
      <c r="D76" s="15"/>
    </row>
    <row r="77" spans="1:4" ht="15.75" customHeight="1">
      <c r="A77" s="10" t="s">
        <v>70</v>
      </c>
      <c r="B77" s="15">
        <v>23298</v>
      </c>
      <c r="C77" s="20"/>
      <c r="D77" s="15">
        <v>22774</v>
      </c>
    </row>
    <row r="78" spans="1:4" ht="15.75" customHeight="1">
      <c r="A78" s="10" t="s">
        <v>71</v>
      </c>
      <c r="B78" s="15">
        <v>42483</v>
      </c>
      <c r="C78" s="20"/>
      <c r="D78" s="15">
        <f>69238-22774</f>
        <v>46464</v>
      </c>
    </row>
    <row r="79" spans="1:4" ht="15.75" customHeight="1">
      <c r="A79" s="10" t="s">
        <v>67</v>
      </c>
      <c r="B79" s="15">
        <f>93+384</f>
        <v>477</v>
      </c>
      <c r="C79" s="20"/>
      <c r="D79" s="15">
        <v>766</v>
      </c>
    </row>
    <row r="80" spans="1:4" ht="15.75" customHeight="1">
      <c r="A80" s="10" t="s">
        <v>24</v>
      </c>
      <c r="B80" s="15">
        <v>1203</v>
      </c>
      <c r="C80" s="20"/>
      <c r="D80" s="15">
        <v>0</v>
      </c>
    </row>
    <row r="81" spans="1:4" ht="15.75" customHeight="1">
      <c r="A81" s="10"/>
      <c r="B81" s="19">
        <f>SUM(B77:B80)</f>
        <v>67461</v>
      </c>
      <c r="C81" s="20"/>
      <c r="D81" s="19">
        <f>SUM(D77:D79)</f>
        <v>70004</v>
      </c>
    </row>
    <row r="82" spans="1:4" ht="15.75" customHeight="1">
      <c r="A82" s="10" t="s">
        <v>72</v>
      </c>
      <c r="B82" s="16">
        <f>B81+B74</f>
        <v>134715</v>
      </c>
      <c r="C82" s="20"/>
      <c r="D82" s="16">
        <f>D81+D74</f>
        <v>137418</v>
      </c>
    </row>
    <row r="83" spans="1:4" ht="15.75" customHeight="1">
      <c r="A83" s="10"/>
      <c r="B83" s="15"/>
      <c r="C83" s="20"/>
      <c r="D83" s="15"/>
    </row>
    <row r="84" spans="1:4" ht="15.75" customHeight="1">
      <c r="A84" s="10" t="s">
        <v>73</v>
      </c>
      <c r="B84" s="31">
        <f>B82+B68</f>
        <v>418485</v>
      </c>
      <c r="C84" s="20"/>
      <c r="D84" s="31">
        <f>D82+D68</f>
        <v>415568</v>
      </c>
    </row>
    <row r="85" spans="1:4" ht="15.75" customHeight="1">
      <c r="A85" s="10"/>
      <c r="B85" s="15"/>
      <c r="C85" s="20"/>
      <c r="D85" s="15"/>
    </row>
    <row r="86" spans="1:4" ht="15.75" customHeight="1">
      <c r="A86" s="10"/>
      <c r="B86" s="15"/>
      <c r="C86" s="20"/>
      <c r="D86" s="15"/>
    </row>
    <row r="87" spans="1:4" ht="15.75" customHeight="1">
      <c r="A87" s="10" t="s">
        <v>74</v>
      </c>
      <c r="B87" s="15"/>
      <c r="C87" s="20"/>
      <c r="D87" s="15"/>
    </row>
    <row r="88" spans="1:4" ht="15.75" customHeight="1">
      <c r="A88" s="10" t="s">
        <v>75</v>
      </c>
      <c r="B88" s="32">
        <f>((B33-B82)-B66)/(B59-793)</f>
        <v>3.082831838310435</v>
      </c>
      <c r="C88" s="33"/>
      <c r="D88" s="32">
        <v>3.02</v>
      </c>
    </row>
    <row r="89" spans="1:4" ht="15.75" customHeight="1">
      <c r="A89" s="10"/>
      <c r="B89" s="7"/>
      <c r="C89" s="7"/>
      <c r="D89" s="34"/>
    </row>
    <row r="90" spans="1:4" ht="15.75" customHeight="1">
      <c r="A90" s="10" t="s">
        <v>76</v>
      </c>
      <c r="B90" s="10"/>
      <c r="C90" s="10"/>
      <c r="D90" s="10"/>
    </row>
    <row r="91" spans="1:4" ht="15.75" customHeight="1">
      <c r="A91" s="10" t="s">
        <v>77</v>
      </c>
      <c r="B91" s="10"/>
      <c r="C91" s="10"/>
      <c r="D91" s="10"/>
    </row>
    <row r="92" spans="1:4" ht="15.75" customHeight="1">
      <c r="A92" s="35"/>
      <c r="B92" s="35"/>
      <c r="C92" s="35"/>
      <c r="D92" s="35"/>
    </row>
    <row r="93" spans="2:4" ht="12.75">
      <c r="B93" s="36"/>
      <c r="D93" s="36"/>
    </row>
  </sheetData>
  <mergeCells count="2">
    <mergeCell ref="A1:D1"/>
    <mergeCell ref="A2:D2"/>
  </mergeCells>
  <printOptions horizontalCentered="1"/>
  <pageMargins left="0.6" right="0.3" top="0.5" bottom="0.3" header="0.5118055555555556" footer="0.5118055555555556"/>
  <pageSetup horizontalDpi="300" verticalDpi="300" orientation="portrait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31">
      <selection activeCell="B39" sqref="B39"/>
    </sheetView>
  </sheetViews>
  <sheetFormatPr defaultColWidth="11.421875" defaultRowHeight="12.75"/>
  <cols>
    <col min="1" max="1" width="65.7109375" style="1" customWidth="1"/>
    <col min="2" max="2" width="15.7109375" style="1" customWidth="1"/>
    <col min="3" max="3" width="2.7109375" style="1" customWidth="1"/>
    <col min="4" max="4" width="15.7109375" style="1" customWidth="1"/>
    <col min="5" max="16384" width="11.421875" style="1" customWidth="1"/>
  </cols>
  <sheetData>
    <row r="1" spans="1:4" ht="16.5" customHeight="1">
      <c r="A1" s="9" t="s">
        <v>0</v>
      </c>
      <c r="B1" s="9"/>
      <c r="C1" s="9"/>
      <c r="D1" s="9"/>
    </row>
    <row r="2" spans="1:4" ht="16.5" customHeight="1">
      <c r="A2" s="9" t="s">
        <v>78</v>
      </c>
      <c r="B2" s="9"/>
      <c r="C2" s="9"/>
      <c r="D2" s="9"/>
    </row>
    <row r="3" spans="1:4" ht="16.5" customHeight="1">
      <c r="A3" s="6"/>
      <c r="B3" s="6"/>
      <c r="C3" s="6"/>
      <c r="D3" s="10"/>
    </row>
    <row r="4" spans="1:4" ht="16.5" customHeight="1">
      <c r="A4" s="6"/>
      <c r="B4" s="6"/>
      <c r="C4" s="6"/>
      <c r="D4" s="10"/>
    </row>
    <row r="5" spans="1:4" ht="16.5" customHeight="1">
      <c r="A5" s="28"/>
      <c r="B5" s="5" t="s">
        <v>79</v>
      </c>
      <c r="C5" s="28"/>
      <c r="D5" s="5" t="s">
        <v>79</v>
      </c>
    </row>
    <row r="6" spans="1:4" ht="16.5" customHeight="1">
      <c r="A6" s="28"/>
      <c r="B6" s="5" t="s">
        <v>80</v>
      </c>
      <c r="C6" s="28"/>
      <c r="D6" s="5" t="s">
        <v>80</v>
      </c>
    </row>
    <row r="7" spans="1:4" ht="16.5" customHeight="1">
      <c r="A7" s="37"/>
      <c r="B7" s="5" t="s">
        <v>13</v>
      </c>
      <c r="C7" s="37"/>
      <c r="D7" s="5" t="s">
        <v>14</v>
      </c>
    </row>
    <row r="8" spans="1:4" ht="16.5" customHeight="1">
      <c r="A8" s="10"/>
      <c r="B8" s="38" t="s">
        <v>15</v>
      </c>
      <c r="C8" s="10"/>
      <c r="D8" s="38" t="s">
        <v>15</v>
      </c>
    </row>
    <row r="9" spans="1:4" ht="16.5" customHeight="1">
      <c r="A9" s="28" t="s">
        <v>81</v>
      </c>
      <c r="B9" s="27"/>
      <c r="C9" s="28"/>
      <c r="D9" s="27"/>
    </row>
    <row r="10" spans="1:4" ht="16.5" customHeight="1">
      <c r="A10" s="28"/>
      <c r="B10" s="27"/>
      <c r="C10" s="28"/>
      <c r="D10" s="27"/>
    </row>
    <row r="11" spans="1:4" ht="16.5" customHeight="1">
      <c r="A11" s="10" t="s">
        <v>82</v>
      </c>
      <c r="B11" s="15">
        <v>65706</v>
      </c>
      <c r="C11" s="10"/>
      <c r="D11" s="15">
        <v>55289</v>
      </c>
    </row>
    <row r="12" spans="1:4" ht="16.5" customHeight="1">
      <c r="A12" s="10" t="s">
        <v>83</v>
      </c>
      <c r="B12" s="15">
        <v>-63127</v>
      </c>
      <c r="C12" s="10"/>
      <c r="D12" s="15">
        <v>-56596</v>
      </c>
    </row>
    <row r="13" spans="1:4" ht="16.5" customHeight="1">
      <c r="A13" s="10"/>
      <c r="B13" s="16"/>
      <c r="C13" s="10"/>
      <c r="D13" s="16"/>
    </row>
    <row r="14" spans="1:4" ht="16.5" customHeight="1">
      <c r="A14" s="10" t="s">
        <v>84</v>
      </c>
      <c r="B14" s="15">
        <f>SUM(B11:B13)</f>
        <v>2579</v>
      </c>
      <c r="C14" s="10"/>
      <c r="D14" s="15">
        <f>SUM(D11:D12)</f>
        <v>-1307</v>
      </c>
    </row>
    <row r="15" spans="1:4" ht="16.5" customHeight="1">
      <c r="A15" s="10"/>
      <c r="B15" s="15"/>
      <c r="C15" s="10"/>
      <c r="D15" s="15"/>
    </row>
    <row r="16" spans="1:4" ht="16.5" customHeight="1">
      <c r="A16" s="10" t="s">
        <v>85</v>
      </c>
      <c r="B16" s="15">
        <v>-786</v>
      </c>
      <c r="C16" s="10"/>
      <c r="D16" s="15">
        <v>-725</v>
      </c>
    </row>
    <row r="17" spans="1:4" ht="16.5" customHeight="1">
      <c r="A17" s="10"/>
      <c r="B17" s="16"/>
      <c r="C17" s="10"/>
      <c r="D17" s="16"/>
    </row>
    <row r="18" spans="1:4" ht="16.5" customHeight="1">
      <c r="A18" s="10" t="s">
        <v>86</v>
      </c>
      <c r="B18" s="16">
        <f>SUM(B14:B16)</f>
        <v>1793</v>
      </c>
      <c r="C18" s="10"/>
      <c r="D18" s="16">
        <f>SUM(D14:D16)</f>
        <v>-2032</v>
      </c>
    </row>
    <row r="19" spans="1:4" ht="16.5" customHeight="1">
      <c r="A19" s="10"/>
      <c r="B19" s="20"/>
      <c r="C19" s="10"/>
      <c r="D19" s="20"/>
    </row>
    <row r="20" spans="1:4" ht="16.5" customHeight="1">
      <c r="A20" s="28" t="s">
        <v>87</v>
      </c>
      <c r="B20" s="39"/>
      <c r="C20" s="28"/>
      <c r="D20" s="39"/>
    </row>
    <row r="21" spans="1:4" ht="16.5" customHeight="1">
      <c r="A21" s="28"/>
      <c r="B21" s="39"/>
      <c r="C21" s="28"/>
      <c r="D21" s="39"/>
    </row>
    <row r="22" spans="1:4" ht="16.5" customHeight="1">
      <c r="A22" s="10" t="s">
        <v>88</v>
      </c>
      <c r="B22" s="15">
        <v>-2242</v>
      </c>
      <c r="C22" s="10"/>
      <c r="D22" s="15">
        <v>-3540</v>
      </c>
    </row>
    <row r="23" spans="1:4" ht="16.5" customHeight="1">
      <c r="A23" s="10" t="s">
        <v>43</v>
      </c>
      <c r="B23" s="15">
        <v>-2706</v>
      </c>
      <c r="C23" s="10"/>
      <c r="D23" s="15">
        <v>0</v>
      </c>
    </row>
    <row r="24" spans="1:4" ht="16.5" customHeight="1">
      <c r="A24" s="10" t="s">
        <v>89</v>
      </c>
      <c r="B24" s="15">
        <v>0</v>
      </c>
      <c r="C24" s="10"/>
      <c r="D24" s="15">
        <v>-53</v>
      </c>
    </row>
    <row r="25" spans="1:4" ht="16.5" customHeight="1">
      <c r="A25" s="10" t="s">
        <v>55</v>
      </c>
      <c r="B25" s="15">
        <v>2511</v>
      </c>
      <c r="C25" s="10"/>
      <c r="D25" s="15">
        <v>3048</v>
      </c>
    </row>
    <row r="26" spans="1:4" ht="16.5" customHeight="1">
      <c r="A26" s="10" t="s">
        <v>90</v>
      </c>
      <c r="B26" s="15">
        <v>0</v>
      </c>
      <c r="C26" s="10"/>
      <c r="D26" s="15">
        <v>36</v>
      </c>
    </row>
    <row r="27" spans="1:4" ht="16.5" customHeight="1">
      <c r="A27" s="10" t="s">
        <v>91</v>
      </c>
      <c r="B27" s="15">
        <v>68</v>
      </c>
      <c r="C27" s="10"/>
      <c r="D27" s="15">
        <v>64</v>
      </c>
    </row>
    <row r="28" spans="1:4" ht="16.5" customHeight="1">
      <c r="A28" s="10" t="s">
        <v>92</v>
      </c>
      <c r="B28" s="16">
        <v>140</v>
      </c>
      <c r="C28" s="10"/>
      <c r="D28" s="16">
        <v>187</v>
      </c>
    </row>
    <row r="29" spans="1:4" ht="16.5" customHeight="1">
      <c r="A29" s="10" t="s">
        <v>93</v>
      </c>
      <c r="B29" s="16">
        <f>SUM(B20:B28)</f>
        <v>-2229</v>
      </c>
      <c r="C29" s="10"/>
      <c r="D29" s="16">
        <f>SUM(D20:D28)</f>
        <v>-258</v>
      </c>
    </row>
    <row r="30" spans="1:4" ht="16.5" customHeight="1">
      <c r="A30" s="10"/>
      <c r="B30" s="20"/>
      <c r="C30" s="10"/>
      <c r="D30" s="20"/>
    </row>
    <row r="31" spans="1:4" ht="16.5" customHeight="1">
      <c r="A31" s="28" t="s">
        <v>94</v>
      </c>
      <c r="B31" s="39"/>
      <c r="C31" s="28"/>
      <c r="D31" s="39"/>
    </row>
    <row r="32" spans="1:4" ht="16.5" customHeight="1">
      <c r="A32" s="28"/>
      <c r="B32" s="39"/>
      <c r="C32" s="28"/>
      <c r="D32" s="39"/>
    </row>
    <row r="33" spans="1:4" ht="16.5" customHeight="1">
      <c r="A33" s="10" t="s">
        <v>95</v>
      </c>
      <c r="B33" s="15">
        <v>-449</v>
      </c>
      <c r="C33" s="28"/>
      <c r="D33" s="20">
        <v>0</v>
      </c>
    </row>
    <row r="34" spans="1:4" ht="16.5" customHeight="1">
      <c r="A34" s="10" t="s">
        <v>96</v>
      </c>
      <c r="B34" s="16">
        <v>0</v>
      </c>
      <c r="C34" s="10"/>
      <c r="D34" s="16">
        <v>0</v>
      </c>
    </row>
    <row r="35" spans="1:4" ht="16.5" customHeight="1">
      <c r="A35" s="10" t="s">
        <v>97</v>
      </c>
      <c r="B35" s="16">
        <f>SUM(B33:B34)</f>
        <v>-449</v>
      </c>
      <c r="C35" s="10"/>
      <c r="D35" s="16">
        <f>SUM(D33:D34)</f>
        <v>0</v>
      </c>
    </row>
    <row r="36" spans="1:4" ht="16.5" customHeight="1">
      <c r="A36" s="10"/>
      <c r="B36" s="20"/>
      <c r="C36" s="10"/>
      <c r="D36" s="20"/>
    </row>
    <row r="37" spans="1:4" ht="16.5" customHeight="1">
      <c r="A37" s="10" t="s">
        <v>98</v>
      </c>
      <c r="B37" s="15">
        <f>B18+B29+B35</f>
        <v>-885</v>
      </c>
      <c r="C37" s="10"/>
      <c r="D37" s="15">
        <f>D18+D29+D35</f>
        <v>-2290</v>
      </c>
    </row>
    <row r="38" spans="1:4" ht="16.5" customHeight="1">
      <c r="A38" s="10"/>
      <c r="B38" s="15"/>
      <c r="C38" s="10"/>
      <c r="D38" s="15"/>
    </row>
    <row r="39" spans="1:4" ht="16.5" customHeight="1">
      <c r="A39" s="10" t="s">
        <v>99</v>
      </c>
      <c r="B39" s="16">
        <v>25948</v>
      </c>
      <c r="C39" s="10"/>
      <c r="D39" s="16">
        <v>33187</v>
      </c>
    </row>
    <row r="40" spans="1:4" ht="16.5" customHeight="1">
      <c r="A40" s="10" t="s">
        <v>100</v>
      </c>
      <c r="B40" s="31">
        <f>SUM(B37:B39)</f>
        <v>25063</v>
      </c>
      <c r="C40" s="10"/>
      <c r="D40" s="31">
        <f>SUM(D37:D39)</f>
        <v>30897</v>
      </c>
    </row>
    <row r="41" spans="1:4" ht="16.5" customHeight="1">
      <c r="A41" s="10"/>
      <c r="B41" s="10"/>
      <c r="C41" s="10"/>
      <c r="D41" s="15"/>
    </row>
    <row r="42" spans="1:4" ht="16.5" customHeight="1">
      <c r="A42" s="10"/>
      <c r="B42" s="10"/>
      <c r="C42" s="10"/>
      <c r="D42" s="15"/>
    </row>
    <row r="43" spans="1:4" ht="16.5" customHeight="1">
      <c r="A43" s="10" t="s">
        <v>101</v>
      </c>
      <c r="B43" s="10"/>
      <c r="C43" s="10"/>
      <c r="D43" s="15"/>
    </row>
    <row r="44" spans="1:4" ht="16.5" customHeight="1">
      <c r="A44" s="10" t="s">
        <v>102</v>
      </c>
      <c r="B44" s="10"/>
      <c r="C44" s="10"/>
      <c r="D44" s="20"/>
    </row>
    <row r="45" spans="1:4" ht="16.5" customHeight="1">
      <c r="A45" s="10" t="s">
        <v>103</v>
      </c>
      <c r="B45" s="10"/>
      <c r="C45" s="10"/>
      <c r="D45" s="20"/>
    </row>
    <row r="46" spans="1:4" ht="16.5" customHeight="1">
      <c r="A46" s="10" t="s">
        <v>104</v>
      </c>
      <c r="B46" s="10"/>
      <c r="C46" s="10"/>
      <c r="D46" s="15"/>
    </row>
    <row r="47" spans="1:4" ht="16.5" customHeight="1">
      <c r="A47" s="10" t="s">
        <v>105</v>
      </c>
      <c r="B47" s="40">
        <v>25063</v>
      </c>
      <c r="C47" s="10"/>
      <c r="D47" s="40">
        <v>30897</v>
      </c>
    </row>
    <row r="48" spans="1:4" ht="16.5" customHeight="1">
      <c r="A48" s="10"/>
      <c r="B48" s="10"/>
      <c r="C48" s="10"/>
      <c r="D48" s="15"/>
    </row>
    <row r="49" spans="1:4" ht="16.5" customHeight="1">
      <c r="A49" s="10" t="s">
        <v>106</v>
      </c>
      <c r="B49" s="10"/>
      <c r="C49" s="10"/>
      <c r="D49" s="20"/>
    </row>
    <row r="50" spans="1:4" ht="16.5" customHeight="1">
      <c r="A50" s="10" t="s">
        <v>77</v>
      </c>
      <c r="B50" s="10"/>
      <c r="C50" s="10"/>
      <c r="D50" s="20"/>
    </row>
  </sheetData>
  <mergeCells count="2">
    <mergeCell ref="A1:D1"/>
    <mergeCell ref="A2:D2"/>
  </mergeCells>
  <printOptions horizontalCentered="1"/>
  <pageMargins left="0.6" right="0.2" top="0.3" bottom="0.2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5">
      <selection activeCell="L31" sqref="L31"/>
    </sheetView>
  </sheetViews>
  <sheetFormatPr defaultColWidth="11.421875" defaultRowHeight="12.75"/>
  <cols>
    <col min="1" max="1" width="37.8515625" style="41" customWidth="1"/>
    <col min="2" max="2" width="8.7109375" style="41" customWidth="1"/>
    <col min="3" max="3" width="0.9921875" style="41" customWidth="1"/>
    <col min="4" max="4" width="8.7109375" style="41" customWidth="1"/>
    <col min="5" max="5" width="0.9921875" style="41" customWidth="1"/>
    <col min="6" max="6" width="8.7109375" style="41" customWidth="1"/>
    <col min="7" max="7" width="0.9921875" style="41" customWidth="1"/>
    <col min="8" max="8" width="8.7109375" style="41" customWidth="1"/>
    <col min="9" max="9" width="0.9921875" style="41" customWidth="1"/>
    <col min="10" max="10" width="8.7109375" style="41" customWidth="1"/>
    <col min="11" max="11" width="0.9921875" style="41" customWidth="1"/>
    <col min="12" max="12" width="8.7109375" style="41" customWidth="1"/>
    <col min="13" max="13" width="0.9921875" style="41" customWidth="1"/>
    <col min="14" max="14" width="9.28125" style="41" customWidth="1"/>
    <col min="15" max="15" width="0.9921875" style="41" customWidth="1"/>
    <col min="16" max="16" width="9.8515625" style="41" customWidth="1"/>
    <col min="17" max="254" width="11.421875" style="41" customWidth="1"/>
  </cols>
  <sheetData>
    <row r="1" spans="1:16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44"/>
    </row>
    <row r="4" spans="1:16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5" t="s">
        <v>108</v>
      </c>
      <c r="O4" s="44"/>
      <c r="P4" s="45" t="s">
        <v>109</v>
      </c>
    </row>
    <row r="5" spans="1:16" ht="15.75" customHeight="1">
      <c r="A5" s="43"/>
      <c r="B5" s="46" t="s">
        <v>110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3"/>
      <c r="N5" s="45" t="s">
        <v>111</v>
      </c>
      <c r="O5" s="44"/>
      <c r="P5" s="47" t="s">
        <v>112</v>
      </c>
    </row>
    <row r="6" spans="1:16" ht="15.75" customHeight="1">
      <c r="A6" s="43"/>
      <c r="B6" s="45" t="s">
        <v>113</v>
      </c>
      <c r="C6" s="45"/>
      <c r="D6" s="45" t="s">
        <v>114</v>
      </c>
      <c r="E6" s="45"/>
      <c r="F6" s="45" t="s">
        <v>115</v>
      </c>
      <c r="G6" s="45"/>
      <c r="H6" s="45" t="s">
        <v>116</v>
      </c>
      <c r="I6" s="45"/>
      <c r="J6" s="45" t="s">
        <v>117</v>
      </c>
      <c r="K6" s="45"/>
      <c r="L6" s="45"/>
      <c r="M6" s="45"/>
      <c r="N6" s="45"/>
      <c r="O6" s="44"/>
      <c r="P6" s="35"/>
    </row>
    <row r="7" spans="1:16" ht="15.75" customHeight="1">
      <c r="A7" s="43"/>
      <c r="B7" s="45" t="s">
        <v>118</v>
      </c>
      <c r="C7" s="45"/>
      <c r="D7" s="45" t="s">
        <v>119</v>
      </c>
      <c r="E7" s="45"/>
      <c r="F7" s="45" t="s">
        <v>120</v>
      </c>
      <c r="G7" s="45"/>
      <c r="H7" s="45" t="s">
        <v>121</v>
      </c>
      <c r="I7" s="45"/>
      <c r="J7" s="45" t="s">
        <v>122</v>
      </c>
      <c r="K7" s="45"/>
      <c r="L7" s="45" t="s">
        <v>109</v>
      </c>
      <c r="M7" s="45"/>
      <c r="N7" s="45"/>
      <c r="O7" s="44"/>
      <c r="P7" s="35"/>
    </row>
    <row r="8" spans="1:16" ht="15.75" customHeight="1">
      <c r="A8" s="43"/>
      <c r="B8" s="48" t="s">
        <v>15</v>
      </c>
      <c r="C8" s="48"/>
      <c r="D8" s="48" t="s">
        <v>15</v>
      </c>
      <c r="E8" s="48"/>
      <c r="F8" s="48" t="s">
        <v>15</v>
      </c>
      <c r="G8" s="48"/>
      <c r="H8" s="48" t="s">
        <v>15</v>
      </c>
      <c r="I8" s="48"/>
      <c r="J8" s="48" t="s">
        <v>15</v>
      </c>
      <c r="K8" s="48"/>
      <c r="L8" s="48" t="s">
        <v>15</v>
      </c>
      <c r="M8" s="48"/>
      <c r="N8" s="48" t="s">
        <v>15</v>
      </c>
      <c r="O8" s="44"/>
      <c r="P8" s="48" t="s">
        <v>15</v>
      </c>
    </row>
    <row r="9" spans="1:16" ht="15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4"/>
    </row>
    <row r="10" spans="1:16" ht="15.75" customHeight="1">
      <c r="A10" s="49" t="s">
        <v>123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</row>
    <row r="11" spans="1:16" ht="15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4"/>
    </row>
    <row r="12" spans="1:16" ht="15.75" customHeight="1">
      <c r="A12" s="43" t="s">
        <v>124</v>
      </c>
      <c r="B12" s="50">
        <v>88863</v>
      </c>
      <c r="C12" s="50"/>
      <c r="D12" s="50">
        <v>694</v>
      </c>
      <c r="E12" s="50"/>
      <c r="F12" s="50">
        <v>3839</v>
      </c>
      <c r="G12" s="50"/>
      <c r="H12" s="50">
        <v>174326</v>
      </c>
      <c r="I12" s="50"/>
      <c r="J12" s="50">
        <v>-1312</v>
      </c>
      <c r="K12" s="50"/>
      <c r="L12" s="50">
        <v>266410</v>
      </c>
      <c r="M12" s="50"/>
      <c r="N12" s="50">
        <v>11740</v>
      </c>
      <c r="O12" s="51"/>
      <c r="P12" s="51">
        <v>278150</v>
      </c>
    </row>
    <row r="13" spans="1:16" ht="15.75" customHeigh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</row>
    <row r="14" spans="1:16" ht="15.75" customHeight="1">
      <c r="A14" s="43" t="s">
        <v>125</v>
      </c>
      <c r="B14" s="52">
        <v>0</v>
      </c>
      <c r="C14" s="50"/>
      <c r="D14" s="52">
        <v>0</v>
      </c>
      <c r="E14" s="50"/>
      <c r="F14" s="52">
        <v>-1024</v>
      </c>
      <c r="G14" s="53"/>
      <c r="H14" s="52">
        <v>0</v>
      </c>
      <c r="I14" s="50"/>
      <c r="J14" s="52">
        <v>0</v>
      </c>
      <c r="K14" s="50"/>
      <c r="L14" s="50">
        <f>SUM(B14+D14+F14+H14)</f>
        <v>-1024</v>
      </c>
      <c r="M14" s="53"/>
      <c r="N14" s="50">
        <v>0</v>
      </c>
      <c r="O14" s="51"/>
      <c r="P14" s="51">
        <f>SUM(L14+N14)</f>
        <v>-1024</v>
      </c>
    </row>
    <row r="15" spans="1:16" ht="15.75" customHeight="1">
      <c r="A15" s="43"/>
      <c r="B15" s="52"/>
      <c r="C15" s="50"/>
      <c r="D15" s="52"/>
      <c r="E15" s="50"/>
      <c r="F15" s="52"/>
      <c r="G15" s="53"/>
      <c r="H15" s="52"/>
      <c r="I15" s="50"/>
      <c r="J15" s="52"/>
      <c r="K15" s="50"/>
      <c r="L15" s="50"/>
      <c r="M15" s="53"/>
      <c r="N15" s="50"/>
      <c r="O15" s="51"/>
      <c r="P15" s="51"/>
    </row>
    <row r="16" spans="1:16" ht="15.75" customHeight="1">
      <c r="A16" s="43" t="s">
        <v>126</v>
      </c>
      <c r="B16" s="52">
        <v>0</v>
      </c>
      <c r="C16" s="50"/>
      <c r="D16" s="52">
        <v>0</v>
      </c>
      <c r="E16" s="50"/>
      <c r="F16" s="52">
        <v>0</v>
      </c>
      <c r="G16" s="53"/>
      <c r="H16" s="52">
        <v>6119</v>
      </c>
      <c r="I16" s="50"/>
      <c r="J16" s="52">
        <v>0</v>
      </c>
      <c r="K16" s="50"/>
      <c r="L16" s="50">
        <f>SUM(B16+D16+F16+H16)</f>
        <v>6119</v>
      </c>
      <c r="M16" s="50"/>
      <c r="N16" s="50">
        <f>'INCOME STMT'!F38</f>
        <v>525</v>
      </c>
      <c r="O16" s="51"/>
      <c r="P16" s="51">
        <f>SUM(L16+N16)</f>
        <v>6644</v>
      </c>
    </row>
    <row r="17" spans="1:16" ht="15.75" customHeight="1">
      <c r="A17" s="4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1"/>
    </row>
    <row r="18" spans="1:16" ht="15.75" customHeight="1">
      <c r="A18" s="43" t="s">
        <v>127</v>
      </c>
      <c r="B18" s="54">
        <f>SUM(B12:B17)</f>
        <v>88863</v>
      </c>
      <c r="C18" s="50"/>
      <c r="D18" s="54">
        <f>SUM(D12:D17)</f>
        <v>694</v>
      </c>
      <c r="E18" s="50"/>
      <c r="F18" s="54">
        <f>SUM(F12:F17)</f>
        <v>2815</v>
      </c>
      <c r="G18" s="50"/>
      <c r="H18" s="54">
        <f>SUM(H12:H17)</f>
        <v>180445</v>
      </c>
      <c r="I18" s="50"/>
      <c r="J18" s="54">
        <f>SUM(J12:J17)</f>
        <v>-1312</v>
      </c>
      <c r="K18" s="50"/>
      <c r="L18" s="54">
        <f>SUM(L12:L17)</f>
        <v>271505</v>
      </c>
      <c r="M18" s="50"/>
      <c r="N18" s="54">
        <f>SUM(N12:N17)</f>
        <v>12265</v>
      </c>
      <c r="O18" s="51"/>
      <c r="P18" s="54">
        <f>SUM(P12:P17)</f>
        <v>283770</v>
      </c>
    </row>
    <row r="19" spans="1:16" ht="15.75" customHeight="1">
      <c r="A19" s="4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4"/>
      <c r="P19" s="44"/>
    </row>
    <row r="20" spans="1:16" ht="15.75" customHeight="1">
      <c r="A20" s="4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4"/>
      <c r="P20" s="44"/>
    </row>
    <row r="21" spans="1:16" ht="15.75" customHeight="1">
      <c r="A21" s="43" t="s">
        <v>128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4"/>
      <c r="P21" s="44"/>
    </row>
    <row r="22" spans="1:16" ht="15.75" customHeight="1">
      <c r="A22" s="4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4"/>
      <c r="P22" s="44"/>
    </row>
    <row r="23" spans="1:16" ht="15.75" customHeight="1">
      <c r="A23" s="4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5" t="s">
        <v>108</v>
      </c>
      <c r="O23" s="44"/>
      <c r="P23" s="45" t="s">
        <v>109</v>
      </c>
    </row>
    <row r="24" spans="1:16" ht="15.75" customHeight="1">
      <c r="A24" s="43"/>
      <c r="B24" s="46" t="s">
        <v>110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0"/>
      <c r="N24" s="45" t="s">
        <v>111</v>
      </c>
      <c r="O24" s="44"/>
      <c r="P24" s="47" t="s">
        <v>112</v>
      </c>
    </row>
    <row r="25" spans="1:16" ht="15.75" customHeight="1">
      <c r="A25" s="43"/>
      <c r="B25" s="45" t="s">
        <v>113</v>
      </c>
      <c r="C25" s="45"/>
      <c r="D25" s="45" t="s">
        <v>114</v>
      </c>
      <c r="E25" s="45"/>
      <c r="F25" s="45" t="s">
        <v>115</v>
      </c>
      <c r="G25" s="45"/>
      <c r="H25" s="45" t="s">
        <v>116</v>
      </c>
      <c r="I25" s="45"/>
      <c r="J25" s="45" t="s">
        <v>117</v>
      </c>
      <c r="K25" s="45"/>
      <c r="L25" s="45"/>
      <c r="M25" s="45"/>
      <c r="N25" s="45"/>
      <c r="O25" s="44"/>
      <c r="P25" s="45"/>
    </row>
    <row r="26" spans="1:16" ht="15.75" customHeight="1">
      <c r="A26" s="43"/>
      <c r="B26" s="45" t="s">
        <v>118</v>
      </c>
      <c r="C26" s="45"/>
      <c r="D26" s="45" t="s">
        <v>119</v>
      </c>
      <c r="E26" s="45"/>
      <c r="F26" s="45" t="s">
        <v>120</v>
      </c>
      <c r="G26" s="45"/>
      <c r="H26" s="45" t="s">
        <v>121</v>
      </c>
      <c r="I26" s="45"/>
      <c r="J26" s="45" t="s">
        <v>122</v>
      </c>
      <c r="K26" s="45"/>
      <c r="L26" s="45" t="s">
        <v>109</v>
      </c>
      <c r="M26" s="45"/>
      <c r="N26" s="45"/>
      <c r="O26" s="44"/>
      <c r="P26" s="47"/>
    </row>
    <row r="27" spans="1:16" ht="15.75" customHeight="1">
      <c r="A27" s="43"/>
      <c r="B27" s="48" t="s">
        <v>15</v>
      </c>
      <c r="C27" s="48"/>
      <c r="D27" s="48" t="s">
        <v>15</v>
      </c>
      <c r="E27" s="48"/>
      <c r="F27" s="48" t="s">
        <v>15</v>
      </c>
      <c r="G27" s="48"/>
      <c r="H27" s="48" t="s">
        <v>15</v>
      </c>
      <c r="I27" s="48"/>
      <c r="J27" s="48" t="s">
        <v>15</v>
      </c>
      <c r="K27" s="48"/>
      <c r="L27" s="48" t="s">
        <v>15</v>
      </c>
      <c r="M27" s="48"/>
      <c r="N27" s="48" t="s">
        <v>15</v>
      </c>
      <c r="O27" s="44"/>
      <c r="P27" s="48" t="s">
        <v>15</v>
      </c>
    </row>
    <row r="28" spans="1:16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4"/>
    </row>
    <row r="29" spans="1:16" ht="15.75" customHeight="1">
      <c r="A29" s="49" t="s">
        <v>129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</row>
    <row r="30" spans="1:16" ht="15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4"/>
    </row>
    <row r="31" spans="1:16" ht="15.75" customHeight="1">
      <c r="A31" s="43" t="s">
        <v>130</v>
      </c>
      <c r="B31" s="50">
        <v>88863</v>
      </c>
      <c r="C31" s="50"/>
      <c r="D31" s="50">
        <v>694</v>
      </c>
      <c r="E31" s="50"/>
      <c r="F31" s="50">
        <v>124</v>
      </c>
      <c r="G31" s="50"/>
      <c r="H31" s="50">
        <v>165210</v>
      </c>
      <c r="I31" s="50"/>
      <c r="J31" s="50">
        <f>-2</f>
        <v>-2</v>
      </c>
      <c r="K31" s="50"/>
      <c r="L31" s="50">
        <f>SUM(B31+D31+F31+H31+J31)</f>
        <v>254889</v>
      </c>
      <c r="M31" s="50"/>
      <c r="N31" s="50">
        <v>16128</v>
      </c>
      <c r="O31" s="51"/>
      <c r="P31" s="51">
        <f>SUM(L31+N31)</f>
        <v>271017</v>
      </c>
    </row>
    <row r="32" spans="1:16" ht="15.75" customHeight="1">
      <c r="A32" s="4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1"/>
    </row>
    <row r="33" spans="1:16" ht="15.75" customHeight="1">
      <c r="A33" s="43" t="s">
        <v>125</v>
      </c>
      <c r="B33" s="52">
        <v>0</v>
      </c>
      <c r="C33" s="50"/>
      <c r="D33" s="52">
        <v>0</v>
      </c>
      <c r="E33" s="50"/>
      <c r="F33" s="52">
        <v>778</v>
      </c>
      <c r="G33" s="53"/>
      <c r="H33" s="52">
        <v>0</v>
      </c>
      <c r="I33" s="50"/>
      <c r="J33" s="52">
        <v>0</v>
      </c>
      <c r="K33" s="50"/>
      <c r="L33" s="50">
        <f>SUM(B33:J33)</f>
        <v>778</v>
      </c>
      <c r="M33" s="53"/>
      <c r="N33" s="50">
        <v>0</v>
      </c>
      <c r="O33" s="51"/>
      <c r="P33" s="51">
        <f>SUM(L33+N33)</f>
        <v>778</v>
      </c>
    </row>
    <row r="34" spans="1:16" ht="15.75" customHeight="1">
      <c r="A34" s="43"/>
      <c r="B34" s="52"/>
      <c r="C34" s="50"/>
      <c r="D34" s="52"/>
      <c r="E34" s="50"/>
      <c r="F34" s="52"/>
      <c r="G34" s="53"/>
      <c r="H34" s="52"/>
      <c r="I34" s="50"/>
      <c r="J34" s="52"/>
      <c r="K34" s="50"/>
      <c r="L34" s="50"/>
      <c r="M34" s="53"/>
      <c r="N34" s="50"/>
      <c r="O34" s="51"/>
      <c r="P34" s="51"/>
    </row>
    <row r="35" spans="1:16" ht="15.75" customHeight="1">
      <c r="A35" s="43" t="s">
        <v>126</v>
      </c>
      <c r="B35" s="52">
        <v>0</v>
      </c>
      <c r="C35" s="50"/>
      <c r="D35" s="52">
        <v>0</v>
      </c>
      <c r="E35" s="50"/>
      <c r="F35" s="52">
        <v>0</v>
      </c>
      <c r="G35" s="53"/>
      <c r="H35" s="52">
        <v>241</v>
      </c>
      <c r="I35" s="50"/>
      <c r="J35" s="52">
        <v>0</v>
      </c>
      <c r="K35" s="50"/>
      <c r="L35" s="50">
        <f>SUM(B35+D35+F35+H35)</f>
        <v>241</v>
      </c>
      <c r="M35" s="50"/>
      <c r="N35" s="50">
        <v>-1608</v>
      </c>
      <c r="O35" s="51"/>
      <c r="P35" s="51">
        <f>SUM(L35+N35)</f>
        <v>-1367</v>
      </c>
    </row>
    <row r="36" spans="1:16" ht="15.75" customHeight="1">
      <c r="A36" s="4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</row>
    <row r="37" spans="1:16" ht="15.75" customHeight="1">
      <c r="A37" s="43" t="s">
        <v>131</v>
      </c>
      <c r="B37" s="54">
        <f>SUM(B31:B36)</f>
        <v>88863</v>
      </c>
      <c r="C37" s="50"/>
      <c r="D37" s="54">
        <f>SUM(D31:D36)</f>
        <v>694</v>
      </c>
      <c r="E37" s="50"/>
      <c r="F37" s="54">
        <f>SUM(F31:F36)</f>
        <v>902</v>
      </c>
      <c r="G37" s="50"/>
      <c r="H37" s="54">
        <f>SUM(H31:H36)</f>
        <v>165451</v>
      </c>
      <c r="I37" s="50"/>
      <c r="J37" s="54">
        <f>SUM(J31:J36)</f>
        <v>-2</v>
      </c>
      <c r="K37" s="50"/>
      <c r="L37" s="54">
        <f>SUM(L31:L36)</f>
        <v>255908</v>
      </c>
      <c r="M37" s="50"/>
      <c r="N37" s="54">
        <f>SUM(N31:N36)</f>
        <v>14520</v>
      </c>
      <c r="O37" s="51"/>
      <c r="P37" s="54">
        <f>SUM(P31:P36)</f>
        <v>270428</v>
      </c>
    </row>
    <row r="38" spans="1:16" ht="15.75" customHeight="1">
      <c r="A38" s="43"/>
      <c r="B38" s="52"/>
      <c r="C38" s="50"/>
      <c r="D38" s="52"/>
      <c r="E38" s="44"/>
      <c r="F38" s="52"/>
      <c r="G38" s="44"/>
      <c r="H38" s="52"/>
      <c r="I38" s="44"/>
      <c r="J38" s="52"/>
      <c r="K38" s="44"/>
      <c r="L38" s="50"/>
      <c r="M38" s="44"/>
      <c r="N38" s="51"/>
      <c r="O38" s="44"/>
      <c r="P38" s="51"/>
    </row>
    <row r="39" spans="1:16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5.75" customHeight="1">
      <c r="A41" s="43" t="s">
        <v>132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.75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5.75" customHeight="1">
      <c r="A44" s="43" t="s">
        <v>133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44"/>
      <c r="P44" s="44"/>
    </row>
    <row r="45" spans="1:16" ht="15.75" customHeight="1">
      <c r="A45" s="43" t="s">
        <v>34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4"/>
      <c r="P45" s="44"/>
    </row>
  </sheetData>
  <mergeCells count="4">
    <mergeCell ref="A1:P1"/>
    <mergeCell ref="A2:P2"/>
    <mergeCell ref="B5:L5"/>
    <mergeCell ref="B24:L24"/>
  </mergeCells>
  <printOptions horizontalCentered="1"/>
  <pageMargins left="0.6" right="0.2" top="0.3" bottom="0.3" header="0.5118055555555556" footer="0.5118055555555556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2008-05-14T06:18:34Z</cp:lastPrinted>
  <dcterms:created xsi:type="dcterms:W3CDTF">2003-08-25T09:05:58Z</dcterms:created>
  <dcterms:modified xsi:type="dcterms:W3CDTF">2008-05-13T03:08:10Z</dcterms:modified>
  <cp:category/>
  <cp:version/>
  <cp:contentType/>
  <cp:contentStatus/>
  <cp:revision>1</cp:revision>
</cp:coreProperties>
</file>